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f2d4c8eedc31f60/Documenten/school/Leerjaar 4/Afstudeerproject/"/>
    </mc:Choice>
  </mc:AlternateContent>
  <xr:revisionPtr revIDLastSave="293" documentId="13_ncr:1_{64E73FE7-9819-457C-B813-A0813B7DA1BE}" xr6:coauthVersionLast="46" xr6:coauthVersionMax="46" xr10:uidLastSave="{48E65B53-D475-4F88-AAE8-66C528D4F494}"/>
  <bookViews>
    <workbookView xWindow="-120" yWindow="-120" windowWidth="29040" windowHeight="15840" xr2:uid="{CB33227B-81A2-4766-A6CA-BCCB890578C2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1" l="1"/>
  <c r="F27" i="1"/>
  <c r="F28" i="1"/>
  <c r="F29" i="1"/>
  <c r="F30" i="1"/>
  <c r="F25" i="1"/>
  <c r="M8" i="1"/>
  <c r="L8" i="1" s="1"/>
  <c r="L7" i="1"/>
  <c r="M7" i="1"/>
  <c r="F16" i="1"/>
  <c r="K26" i="1"/>
  <c r="K25" i="1"/>
  <c r="L34" i="1"/>
  <c r="F8" i="1"/>
  <c r="F9" i="1"/>
  <c r="L9" i="1"/>
  <c r="F10" i="1"/>
  <c r="F11" i="1"/>
  <c r="F12" i="1"/>
  <c r="F13" i="1"/>
  <c r="F14" i="1"/>
  <c r="F15" i="1"/>
  <c r="F34" i="1"/>
  <c r="F33" i="1"/>
  <c r="F32" i="1"/>
  <c r="F31" i="1"/>
  <c r="L19" i="1"/>
  <c r="F7" i="1"/>
  <c r="F17" i="1" l="1"/>
  <c r="F18" i="1" s="1"/>
  <c r="K27" i="1"/>
  <c r="F35" i="1"/>
  <c r="L27" i="1" s="1"/>
  <c r="F20" i="1" l="1"/>
  <c r="L25" i="1"/>
  <c r="K28" i="1"/>
  <c r="L28" i="1" s="1"/>
  <c r="L10" i="1"/>
  <c r="F36" i="1"/>
  <c r="F38" i="1" s="1"/>
  <c r="L11" i="1" l="1"/>
  <c r="K29" i="1"/>
  <c r="L29" i="1" s="1"/>
  <c r="M5" i="1"/>
  <c r="K30" i="1" l="1"/>
  <c r="L30" i="1" s="1"/>
  <c r="L12" i="1"/>
  <c r="K31" i="1" l="1"/>
  <c r="L31" i="1" s="1"/>
  <c r="L13" i="1"/>
  <c r="K32" i="1" l="1"/>
  <c r="L32" i="1" s="1"/>
  <c r="L14" i="1"/>
  <c r="K33" i="1" l="1"/>
  <c r="L33" i="1" s="1"/>
  <c r="L16" i="1"/>
  <c r="L15" i="1"/>
  <c r="L17" i="1" l="1"/>
  <c r="L26" i="1" s="1"/>
  <c r="L35" i="1" s="1"/>
  <c r="L37" i="1" s="1"/>
  <c r="L36" i="1" l="1"/>
  <c r="L18" i="1"/>
  <c r="L20" i="1" s="1"/>
  <c r="L38" i="1" l="1"/>
</calcChain>
</file>

<file path=xl/sharedStrings.xml><?xml version="1.0" encoding="utf-8"?>
<sst xmlns="http://schemas.openxmlformats.org/spreadsheetml/2006/main" count="70" uniqueCount="52">
  <si>
    <t xml:space="preserve">Kostprijsberekening </t>
  </si>
  <si>
    <t>Adres</t>
  </si>
  <si>
    <t>Tel:</t>
  </si>
  <si>
    <t>E-mail:</t>
  </si>
  <si>
    <t>Poscode</t>
  </si>
  <si>
    <t xml:space="preserve">Materiaal </t>
  </si>
  <si>
    <t xml:space="preserve">Machine </t>
  </si>
  <si>
    <t>Looptijd (jaren)</t>
  </si>
  <si>
    <t>afschrijving per jaar:</t>
  </si>
  <si>
    <t xml:space="preserve">Artikel </t>
  </si>
  <si>
    <t>Detail</t>
  </si>
  <si>
    <t>Aantal</t>
  </si>
  <si>
    <t xml:space="preserve">Prijs per eenheid </t>
  </si>
  <si>
    <t>Prijs</t>
  </si>
  <si>
    <t>Artikel</t>
  </si>
  <si>
    <t>Aanschaf</t>
  </si>
  <si>
    <t>Afzet per jaar</t>
  </si>
  <si>
    <t xml:space="preserve">Subtotaal </t>
  </si>
  <si>
    <t>BTW (21%)</t>
  </si>
  <si>
    <t xml:space="preserve">Totaal </t>
  </si>
  <si>
    <t xml:space="preserve">Manuren </t>
  </si>
  <si>
    <t xml:space="preserve">Uurloon </t>
  </si>
  <si>
    <t xml:space="preserve">Afzet per jaar </t>
  </si>
  <si>
    <t xml:space="preserve">Materiaal toevoegen in machine </t>
  </si>
  <si>
    <t>Materiaal kosten</t>
  </si>
  <si>
    <t xml:space="preserve">Machine onderhoud ed. </t>
  </si>
  <si>
    <t xml:space="preserve">Machine kosten </t>
  </si>
  <si>
    <t xml:space="preserve">In elkaar zetten </t>
  </si>
  <si>
    <t xml:space="preserve">Transport kosten </t>
  </si>
  <si>
    <t xml:space="preserve">Verpakken </t>
  </si>
  <si>
    <t xml:space="preserve">tansporklaar maken </t>
  </si>
  <si>
    <t xml:space="preserve">Verkoopprijs </t>
  </si>
  <si>
    <t>Hoogveld 34, Boekel</t>
  </si>
  <si>
    <t>5427JN</t>
  </si>
  <si>
    <t>06-46379902</t>
  </si>
  <si>
    <t>PS177565@summacollege.nl</t>
  </si>
  <si>
    <t>Onderdelen lijmen/schroeven</t>
  </si>
  <si>
    <t>MDF plaat</t>
  </si>
  <si>
    <t>244X122cm 12mm dik</t>
  </si>
  <si>
    <t>Plaatschroeven</t>
  </si>
  <si>
    <t>3,5X25mm (per 15)</t>
  </si>
  <si>
    <t xml:space="preserve">Acrifix acrylaatlijm </t>
  </si>
  <si>
    <t>1 componenten lijm</t>
  </si>
  <si>
    <t>m4X5</t>
  </si>
  <si>
    <t>Lasersnijder</t>
  </si>
  <si>
    <t>Cillinderschroef (DIN 912)</t>
  </si>
  <si>
    <t>Paneelzaag machine</t>
  </si>
  <si>
    <t>Boormachine makita</t>
  </si>
  <si>
    <t>Winst (10%)</t>
  </si>
  <si>
    <t>Aantal (minuten)</t>
  </si>
  <si>
    <t>Acryl plaat</t>
  </si>
  <si>
    <t>50X100cm 2mm dik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</si>
</sst>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€&quot;\ #,##0.00;[Red]&quot;€&quot;\ \-#,##0.00"/>
    <numFmt numFmtId="44" formatCode="_ &quot;€&quot;\ * #,##0.00_ ;_ &quot;€&quot;\ * \-#,##0.00_ ;_ &quot;€&quot;\ * &quot;-&quot;??_ ;_ @_ "/>
    <numFmt numFmtId="164" formatCode="0.000"/>
    <numFmt numFmtId="165" formatCode="_ &quot;€&quot;\ * #,##0.000_ ;_ &quot;€&quot;\ * \-#,##0.000_ ;_ &quot;€&quot;\ * &quot;-&quot;??_ ;_ @_ "/>
    <numFmt numFmtId="166" formatCode="0.0%"/>
    <numFmt numFmtId="167" formatCode="[$-F400]h:mm:ss\ AM/PM"/>
    <numFmt numFmtId="168" formatCode="_ * #,##0.000_ ;_ * \-#,##0.00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5A5A5"/>
      </patternFill>
    </fill>
    <fill>
      <patternFill patternType="solid">
        <fgColor theme="6" tint="0.59999389629810485"/>
        <bgColor indexed="65"/>
      </patternFill>
    </fill>
  </fills>
  <borders count="5">
    <border>
      <left/>
      <right/>
      <top/>
      <bottom/>
      <diagonal/>
    </border>
    <border>
      <left/>
      <right/>
      <top/>
      <bottom style="medium">
        <color theme="0" tint="-4.9989318521683403E-2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/>
      <bottom style="thin">
        <color theme="4" tint="-0.24997711111789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4" borderId="4" applyNumberFormat="0" applyAlignment="0" applyProtection="0"/>
    <xf numFmtId="0" fontId="1" fillId="5" borderId="0" applyNumberFormat="0" applyBorder="0" applyAlignment="0" applyProtection="0"/>
  </cellStyleXfs>
  <cellXfs count="39">
    <xf numFmtId="0" fontId="0" fillId="0" borderId="0" xfId="0"/>
    <xf numFmtId="0" fontId="0" fillId="0" borderId="1" xfId="0" applyBorder="1"/>
    <xf numFmtId="0" fontId="0" fillId="3" borderId="0" xfId="0" applyFill="1"/>
    <xf numFmtId="0" fontId="3" fillId="3" borderId="0" xfId="0" applyFont="1" applyFill="1"/>
    <xf numFmtId="0" fontId="3" fillId="0" borderId="0" xfId="0" applyFont="1"/>
    <xf numFmtId="0" fontId="0" fillId="3" borderId="0" xfId="0" applyFill="1" applyBorder="1"/>
    <xf numFmtId="0" fontId="2" fillId="3" borderId="0" xfId="0" applyFont="1" applyFill="1"/>
    <xf numFmtId="0" fontId="4" fillId="3" borderId="0" xfId="0" applyFont="1" applyFill="1"/>
    <xf numFmtId="166" fontId="5" fillId="3" borderId="0" xfId="0" applyNumberFormat="1" applyFont="1" applyFill="1"/>
    <xf numFmtId="167" fontId="0" fillId="0" borderId="2" xfId="0" applyNumberFormat="1" applyBorder="1" applyAlignment="1">
      <alignment horizontal="right"/>
    </xf>
    <xf numFmtId="0" fontId="0" fillId="3" borderId="2" xfId="0" applyFill="1" applyBorder="1"/>
    <xf numFmtId="44" fontId="0" fillId="3" borderId="2" xfId="1" applyFont="1" applyFill="1" applyBorder="1"/>
    <xf numFmtId="0" fontId="0" fillId="0" borderId="0" xfId="0" applyBorder="1" applyAlignment="1">
      <alignment horizontal="left" vertical="center" indent="10"/>
    </xf>
    <xf numFmtId="8" fontId="0" fillId="3" borderId="2" xfId="1" applyNumberFormat="1" applyFont="1" applyFill="1" applyBorder="1"/>
    <xf numFmtId="0" fontId="1" fillId="5" borderId="0" xfId="4"/>
    <xf numFmtId="0" fontId="1" fillId="5" borderId="1" xfId="4" applyBorder="1"/>
    <xf numFmtId="0" fontId="7" fillId="4" borderId="4" xfId="3"/>
    <xf numFmtId="0" fontId="7" fillId="4" borderId="4" xfId="3" applyAlignment="1">
      <alignment horizontal="right"/>
    </xf>
    <xf numFmtId="0" fontId="6" fillId="3" borderId="0" xfId="2" applyFill="1"/>
    <xf numFmtId="9" fontId="6" fillId="3" borderId="0" xfId="2" applyNumberFormat="1" applyFill="1"/>
    <xf numFmtId="0" fontId="6" fillId="2" borderId="2" xfId="2" applyFill="1" applyBorder="1"/>
    <xf numFmtId="0" fontId="6" fillId="0" borderId="2" xfId="2" applyBorder="1"/>
    <xf numFmtId="168" fontId="6" fillId="0" borderId="2" xfId="2" applyNumberFormat="1" applyBorder="1" applyAlignment="1">
      <alignment horizontal="right"/>
    </xf>
    <xf numFmtId="165" fontId="6" fillId="0" borderId="2" xfId="2" applyNumberFormat="1" applyBorder="1"/>
    <xf numFmtId="44" fontId="6" fillId="0" borderId="2" xfId="2" applyNumberFormat="1" applyBorder="1"/>
    <xf numFmtId="44" fontId="6" fillId="0" borderId="2" xfId="2" applyNumberFormat="1" applyBorder="1" applyAlignment="1">
      <alignment horizontal="right"/>
    </xf>
    <xf numFmtId="1" fontId="6" fillId="0" borderId="2" xfId="2" applyNumberFormat="1" applyBorder="1"/>
    <xf numFmtId="44" fontId="6" fillId="0" borderId="0" xfId="2" applyNumberFormat="1"/>
    <xf numFmtId="165" fontId="6" fillId="0" borderId="0" xfId="2" applyNumberFormat="1"/>
    <xf numFmtId="168" fontId="6" fillId="0" borderId="2" xfId="2" applyNumberFormat="1" applyBorder="1"/>
    <xf numFmtId="164" fontId="6" fillId="0" borderId="2" xfId="2" applyNumberFormat="1" applyBorder="1" applyAlignment="1">
      <alignment horizontal="right"/>
    </xf>
    <xf numFmtId="0" fontId="6" fillId="3" borderId="0" xfId="2" applyFill="1" applyBorder="1"/>
    <xf numFmtId="44" fontId="6" fillId="3" borderId="0" xfId="2" applyNumberFormat="1" applyFill="1" applyBorder="1"/>
    <xf numFmtId="44" fontId="6" fillId="0" borderId="3" xfId="2" applyNumberFormat="1" applyBorder="1"/>
    <xf numFmtId="0" fontId="6" fillId="0" borderId="0" xfId="2"/>
    <xf numFmtId="2" fontId="6" fillId="0" borderId="2" xfId="2" applyNumberFormat="1" applyBorder="1" applyAlignment="1">
      <alignment horizontal="right"/>
    </xf>
    <xf numFmtId="1" fontId="6" fillId="0" borderId="2" xfId="2" applyNumberFormat="1" applyBorder="1" applyAlignment="1">
      <alignment horizontal="right"/>
    </xf>
    <xf numFmtId="2" fontId="6" fillId="0" borderId="2" xfId="2" applyNumberFormat="1" applyBorder="1"/>
    <xf numFmtId="167" fontId="6" fillId="0" borderId="2" xfId="2" applyNumberFormat="1" applyBorder="1"/>
  </cellXfs>
  <cellStyles count="5">
    <cellStyle name="40% - Accent3" xfId="4" builtinId="39"/>
    <cellStyle name="Controlecel" xfId="3" builtinId="23"/>
    <cellStyle name="Standaard" xfId="0" builtinId="0"/>
    <cellStyle name="Titel" xfId="2" builtinId="1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S177565@summacollege.n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FBF14-E7EA-4189-AAE0-EB0C9FDD3DCF}">
  <dimension ref="A1:O52"/>
  <sheetViews>
    <sheetView tabSelected="1" topLeftCell="A3" zoomScale="70" zoomScaleNormal="70" workbookViewId="0">
      <selection activeCell="N7" sqref="N7"/>
    </sheetView>
  </sheetViews>
  <sheetFormatPr defaultRowHeight="15" x14ac:dyDescent="0.25"/>
  <cols>
    <col min="1" max="1" width="6" customWidth="1"/>
    <col min="2" max="2" width="42.42578125" customWidth="1"/>
    <col min="3" max="3" width="33.5703125" bestFit="1" customWidth="1"/>
    <col min="4" max="6" width="21.28515625" customWidth="1"/>
    <col min="7" max="7" width="21.7109375" customWidth="1"/>
    <col min="8" max="10" width="21.28515625" customWidth="1"/>
    <col min="11" max="11" width="29.42578125" bestFit="1" customWidth="1"/>
    <col min="12" max="12" width="20.7109375" customWidth="1"/>
    <col min="13" max="13" width="10" bestFit="1" customWidth="1"/>
  </cols>
  <sheetData>
    <row r="1" spans="1:13" ht="37.9" customHeight="1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s="1" customFormat="1" ht="37.9" customHeight="1" thickBot="1" x14ac:dyDescent="0.3">
      <c r="A2" s="15"/>
      <c r="B2" s="15" t="s">
        <v>0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37.9" customHeight="1" thickTop="1" thickBot="1" x14ac:dyDescent="0.3">
      <c r="A3" s="16"/>
      <c r="B3" s="17" t="s">
        <v>1</v>
      </c>
      <c r="C3" s="16" t="s">
        <v>32</v>
      </c>
      <c r="D3" s="17" t="s">
        <v>2</v>
      </c>
      <c r="E3" s="16" t="s">
        <v>34</v>
      </c>
      <c r="F3" s="17" t="s">
        <v>3</v>
      </c>
      <c r="G3" s="16"/>
      <c r="H3" s="16" t="s">
        <v>35</v>
      </c>
      <c r="I3" s="16"/>
      <c r="J3" s="16"/>
      <c r="K3" s="16"/>
      <c r="L3" s="16"/>
      <c r="M3" s="16"/>
    </row>
    <row r="4" spans="1:13" ht="37.9" customHeight="1" thickTop="1" thickBot="1" x14ac:dyDescent="0.3">
      <c r="A4" s="16"/>
      <c r="B4" s="17" t="s">
        <v>4</v>
      </c>
      <c r="C4" s="16" t="s">
        <v>33</v>
      </c>
      <c r="D4" s="16"/>
      <c r="E4" s="16"/>
      <c r="F4" s="17"/>
      <c r="G4" s="16"/>
      <c r="H4" s="16"/>
      <c r="I4" s="16"/>
      <c r="J4" s="16"/>
      <c r="K4" s="16"/>
      <c r="L4" s="16"/>
      <c r="M4" s="16"/>
    </row>
    <row r="5" spans="1:13" s="7" customFormat="1" ht="49.9" customHeight="1" thickTop="1" x14ac:dyDescent="0.35">
      <c r="A5" s="18"/>
      <c r="B5" s="18" t="s">
        <v>5</v>
      </c>
      <c r="C5" s="18"/>
      <c r="D5" s="18"/>
      <c r="E5" s="18"/>
      <c r="F5" s="18"/>
      <c r="G5" s="18"/>
      <c r="H5" s="18" t="s">
        <v>6</v>
      </c>
      <c r="I5" s="18" t="s">
        <v>7</v>
      </c>
      <c r="J5" s="18">
        <v>10</v>
      </c>
      <c r="K5" s="18" t="s">
        <v>8</v>
      </c>
      <c r="L5" s="19">
        <v>0.2</v>
      </c>
      <c r="M5" s="8">
        <f>100%-L5</f>
        <v>0.8</v>
      </c>
    </row>
    <row r="6" spans="1:13" s="4" customFormat="1" ht="18" customHeight="1" x14ac:dyDescent="0.35">
      <c r="A6" s="18"/>
      <c r="B6" s="20" t="s">
        <v>9</v>
      </c>
      <c r="C6" s="20" t="s">
        <v>10</v>
      </c>
      <c r="D6" s="20" t="s">
        <v>11</v>
      </c>
      <c r="E6" s="20" t="s">
        <v>12</v>
      </c>
      <c r="F6" s="20" t="s">
        <v>13</v>
      </c>
      <c r="G6" s="18"/>
      <c r="H6" s="20" t="s">
        <v>14</v>
      </c>
      <c r="I6" s="20" t="s">
        <v>10</v>
      </c>
      <c r="J6" s="20" t="s">
        <v>15</v>
      </c>
      <c r="K6" s="20" t="s">
        <v>16</v>
      </c>
      <c r="L6" s="20" t="s">
        <v>13</v>
      </c>
      <c r="M6" s="3"/>
    </row>
    <row r="7" spans="1:13" ht="18" customHeight="1" x14ac:dyDescent="0.35">
      <c r="A7" s="18"/>
      <c r="B7" s="21" t="s">
        <v>37</v>
      </c>
      <c r="C7" s="21" t="s">
        <v>38</v>
      </c>
      <c r="D7" s="22">
        <v>0.6</v>
      </c>
      <c r="E7" s="23">
        <v>15.69</v>
      </c>
      <c r="F7" s="24">
        <f>D7*E7</f>
        <v>9.4139999999999997</v>
      </c>
      <c r="G7" s="18"/>
      <c r="H7" s="21" t="s">
        <v>46</v>
      </c>
      <c r="I7" s="21"/>
      <c r="J7" s="25">
        <v>7000</v>
      </c>
      <c r="K7" s="26">
        <v>1000</v>
      </c>
      <c r="L7" s="24">
        <f>(J7-M7)/K7</f>
        <v>6.2483807231999986</v>
      </c>
      <c r="M7" s="2">
        <f>POWER(0.8, 10)*7000</f>
        <v>751.61927680000076</v>
      </c>
    </row>
    <row r="8" spans="1:13" ht="18" customHeight="1" x14ac:dyDescent="0.35">
      <c r="A8" s="18"/>
      <c r="B8" s="21" t="s">
        <v>50</v>
      </c>
      <c r="C8" s="21" t="s">
        <v>51</v>
      </c>
      <c r="D8" s="22">
        <v>0.3</v>
      </c>
      <c r="E8" s="23">
        <v>11.99</v>
      </c>
      <c r="F8" s="24">
        <f t="shared" ref="F8:F16" si="0">D8*E8</f>
        <v>3.597</v>
      </c>
      <c r="G8" s="18"/>
      <c r="H8" s="21" t="s">
        <v>44</v>
      </c>
      <c r="I8" s="21"/>
      <c r="J8" s="27">
        <v>5000</v>
      </c>
      <c r="K8" s="26">
        <v>1000</v>
      </c>
      <c r="L8" s="24">
        <f>(J8-M8)/K8</f>
        <v>4.4631290879999996</v>
      </c>
      <c r="M8" s="2">
        <f>POWER(0.8, 10)*5000</f>
        <v>536.87091200000054</v>
      </c>
    </row>
    <row r="9" spans="1:13" ht="18" customHeight="1" x14ac:dyDescent="0.35">
      <c r="A9" s="18"/>
      <c r="B9" s="21" t="s">
        <v>39</v>
      </c>
      <c r="C9" s="21" t="s">
        <v>40</v>
      </c>
      <c r="D9" s="22">
        <v>1</v>
      </c>
      <c r="E9" s="28">
        <v>1.79</v>
      </c>
      <c r="F9" s="24">
        <f t="shared" si="0"/>
        <v>1.79</v>
      </c>
      <c r="G9" s="18"/>
      <c r="H9" s="21" t="s">
        <v>47</v>
      </c>
      <c r="I9" s="21"/>
      <c r="J9" s="25">
        <v>200</v>
      </c>
      <c r="K9" s="26">
        <v>1000</v>
      </c>
      <c r="L9" s="24">
        <f t="shared" ref="L9:L16" si="1">J9/K9</f>
        <v>0.2</v>
      </c>
      <c r="M9" s="2"/>
    </row>
    <row r="10" spans="1:13" ht="18" customHeight="1" x14ac:dyDescent="0.35">
      <c r="A10" s="18"/>
      <c r="B10" s="21" t="s">
        <v>41</v>
      </c>
      <c r="C10" s="21" t="s">
        <v>42</v>
      </c>
      <c r="D10" s="29">
        <v>0.157</v>
      </c>
      <c r="E10" s="23">
        <v>27.83</v>
      </c>
      <c r="F10" s="24">
        <f t="shared" ref="F10" si="2">D10*E10</f>
        <v>4.3693099999999996</v>
      </c>
      <c r="G10" s="18"/>
      <c r="H10" s="21"/>
      <c r="I10" s="21"/>
      <c r="J10" s="25"/>
      <c r="K10" s="26">
        <v>1000</v>
      </c>
      <c r="L10" s="24">
        <f t="shared" si="1"/>
        <v>0</v>
      </c>
      <c r="M10" s="2"/>
    </row>
    <row r="11" spans="1:13" ht="18" customHeight="1" x14ac:dyDescent="0.35">
      <c r="A11" s="18"/>
      <c r="B11" s="21" t="s">
        <v>45</v>
      </c>
      <c r="C11" s="21" t="s">
        <v>43</v>
      </c>
      <c r="D11" s="22">
        <v>10</v>
      </c>
      <c r="E11" s="23">
        <v>0.23</v>
      </c>
      <c r="F11" s="24">
        <f t="shared" si="0"/>
        <v>2.3000000000000003</v>
      </c>
      <c r="G11" s="18"/>
      <c r="H11" s="21"/>
      <c r="I11" s="21"/>
      <c r="J11" s="24"/>
      <c r="K11" s="26">
        <v>1000</v>
      </c>
      <c r="L11" s="24">
        <f t="shared" si="1"/>
        <v>0</v>
      </c>
      <c r="M11" s="2"/>
    </row>
    <row r="12" spans="1:13" ht="18" customHeight="1" x14ac:dyDescent="0.35">
      <c r="A12" s="18"/>
      <c r="B12" s="21"/>
      <c r="C12" s="21"/>
      <c r="D12" s="22"/>
      <c r="E12" s="23"/>
      <c r="F12" s="24">
        <f t="shared" si="0"/>
        <v>0</v>
      </c>
      <c r="G12" s="18"/>
      <c r="H12" s="21"/>
      <c r="I12" s="21"/>
      <c r="J12" s="25"/>
      <c r="K12" s="26">
        <v>1000</v>
      </c>
      <c r="L12" s="24">
        <f t="shared" si="1"/>
        <v>0</v>
      </c>
      <c r="M12" s="2"/>
    </row>
    <row r="13" spans="1:13" ht="18" customHeight="1" x14ac:dyDescent="0.35">
      <c r="A13" s="18"/>
      <c r="B13" s="21"/>
      <c r="C13" s="21"/>
      <c r="D13" s="22"/>
      <c r="E13" s="23"/>
      <c r="F13" s="24">
        <f t="shared" si="0"/>
        <v>0</v>
      </c>
      <c r="G13" s="18"/>
      <c r="H13" s="21"/>
      <c r="I13" s="21"/>
      <c r="J13" s="25"/>
      <c r="K13" s="26">
        <v>1000</v>
      </c>
      <c r="L13" s="24">
        <f>J13/K13</f>
        <v>0</v>
      </c>
      <c r="M13" s="2"/>
    </row>
    <row r="14" spans="1:13" ht="18" customHeight="1" x14ac:dyDescent="0.35">
      <c r="A14" s="18"/>
      <c r="B14" s="21"/>
      <c r="C14" s="21"/>
      <c r="D14" s="22"/>
      <c r="E14" s="23"/>
      <c r="F14" s="24">
        <f t="shared" si="0"/>
        <v>0</v>
      </c>
      <c r="G14" s="18"/>
      <c r="H14" s="21"/>
      <c r="I14" s="21"/>
      <c r="J14" s="30"/>
      <c r="K14" s="26">
        <v>1000</v>
      </c>
      <c r="L14" s="24">
        <f t="shared" si="1"/>
        <v>0</v>
      </c>
      <c r="M14" s="2"/>
    </row>
    <row r="15" spans="1:13" ht="18" customHeight="1" x14ac:dyDescent="0.35">
      <c r="A15" s="18"/>
      <c r="B15" s="21"/>
      <c r="C15" s="21"/>
      <c r="D15" s="29"/>
      <c r="E15" s="23"/>
      <c r="F15" s="24">
        <f t="shared" si="0"/>
        <v>0</v>
      </c>
      <c r="G15" s="18"/>
      <c r="H15" s="21"/>
      <c r="I15" s="21"/>
      <c r="J15" s="21"/>
      <c r="K15" s="26">
        <v>1000</v>
      </c>
      <c r="L15" s="24">
        <f t="shared" si="1"/>
        <v>0</v>
      </c>
      <c r="M15" s="2"/>
    </row>
    <row r="16" spans="1:13" ht="18" customHeight="1" x14ac:dyDescent="0.35">
      <c r="A16" s="18"/>
      <c r="B16" s="21"/>
      <c r="C16" s="21"/>
      <c r="D16" s="29"/>
      <c r="E16" s="23"/>
      <c r="F16" s="24">
        <f t="shared" si="0"/>
        <v>0</v>
      </c>
      <c r="G16" s="18"/>
      <c r="H16" s="21"/>
      <c r="I16" s="21"/>
      <c r="J16" s="21"/>
      <c r="K16" s="26">
        <v>1000</v>
      </c>
      <c r="L16" s="24">
        <f t="shared" si="1"/>
        <v>0</v>
      </c>
      <c r="M16" s="2"/>
    </row>
    <row r="17" spans="1:15" ht="18" customHeight="1" x14ac:dyDescent="0.35">
      <c r="A17" s="18"/>
      <c r="B17" s="31"/>
      <c r="C17" s="31"/>
      <c r="D17" s="31"/>
      <c r="E17" s="32" t="s">
        <v>17</v>
      </c>
      <c r="F17" s="24">
        <f>SUM(F7:F16)*0.79</f>
        <v>16.9615449</v>
      </c>
      <c r="G17" s="18"/>
      <c r="H17" s="31"/>
      <c r="I17" s="31"/>
      <c r="J17" s="31"/>
      <c r="K17" s="26">
        <v>1000</v>
      </c>
      <c r="L17" s="24">
        <f>SUM(L7:L16)*0.79</f>
        <v>8.6200927508479985</v>
      </c>
      <c r="M17" s="2"/>
    </row>
    <row r="18" spans="1:15" ht="18" customHeight="1" x14ac:dyDescent="0.35">
      <c r="A18" s="18"/>
      <c r="B18" s="31"/>
      <c r="C18" s="31"/>
      <c r="D18" s="31"/>
      <c r="E18" s="32" t="s">
        <v>18</v>
      </c>
      <c r="F18" s="24">
        <f>F17*0.26582278481</f>
        <v>4.508765099997853</v>
      </c>
      <c r="G18" s="18"/>
      <c r="H18" s="31"/>
      <c r="I18" s="31"/>
      <c r="J18" s="31"/>
      <c r="K18" s="26">
        <v>1000</v>
      </c>
      <c r="L18" s="24">
        <f>L17*0.26582278481</f>
        <v>2.2914170603509083</v>
      </c>
      <c r="M18" s="2"/>
    </row>
    <row r="19" spans="1:15" ht="18" customHeight="1" x14ac:dyDescent="0.35">
      <c r="A19" s="18"/>
      <c r="B19" s="31"/>
      <c r="C19" s="31"/>
      <c r="D19" s="31"/>
      <c r="E19" s="32"/>
      <c r="F19" s="24"/>
      <c r="G19" s="18"/>
      <c r="H19" s="31"/>
      <c r="I19" s="31"/>
      <c r="J19" s="31"/>
      <c r="K19" s="32"/>
      <c r="L19" s="24">
        <f t="shared" ref="L19" si="3">J19*K19</f>
        <v>0</v>
      </c>
      <c r="M19" s="2"/>
    </row>
    <row r="20" spans="1:15" ht="18" customHeight="1" x14ac:dyDescent="0.35">
      <c r="A20" s="18"/>
      <c r="B20" s="21" t="s">
        <v>19</v>
      </c>
      <c r="C20" s="21"/>
      <c r="D20" s="21"/>
      <c r="E20" s="24"/>
      <c r="F20" s="33">
        <f>F17+F18</f>
        <v>21.470309999997852</v>
      </c>
      <c r="G20" s="18"/>
      <c r="H20" s="21" t="s">
        <v>19</v>
      </c>
      <c r="I20" s="21"/>
      <c r="J20" s="21"/>
      <c r="K20" s="24"/>
      <c r="L20" s="33">
        <f>L17+L18</f>
        <v>10.911509811198908</v>
      </c>
      <c r="M20" s="2"/>
    </row>
    <row r="21" spans="1:15" ht="18" customHeight="1" x14ac:dyDescent="0.3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2"/>
    </row>
    <row r="22" spans="1:15" ht="18" customHeight="1" x14ac:dyDescent="0.35">
      <c r="A22" s="34"/>
      <c r="B22" s="18"/>
      <c r="C22" s="18"/>
      <c r="D22" s="18"/>
      <c r="E22" s="18"/>
      <c r="F22" s="18"/>
      <c r="G22" s="34"/>
      <c r="H22" s="18"/>
      <c r="I22" s="18"/>
      <c r="J22" s="18"/>
      <c r="K22" s="18"/>
      <c r="L22" s="18"/>
      <c r="M22" s="2"/>
    </row>
    <row r="23" spans="1:15" ht="18" customHeight="1" x14ac:dyDescent="0.35">
      <c r="A23" s="18"/>
      <c r="B23" s="18" t="s">
        <v>20</v>
      </c>
      <c r="C23" s="18"/>
      <c r="D23" s="18"/>
      <c r="E23" s="18"/>
      <c r="F23" s="18"/>
      <c r="G23" s="18"/>
      <c r="H23" s="18" t="s">
        <v>19</v>
      </c>
      <c r="I23" s="18"/>
      <c r="J23" s="18"/>
      <c r="K23" s="18"/>
      <c r="L23" s="18"/>
    </row>
    <row r="24" spans="1:15" ht="18" customHeight="1" x14ac:dyDescent="0.35">
      <c r="A24" s="18"/>
      <c r="B24" s="20" t="s">
        <v>9</v>
      </c>
      <c r="C24" s="20" t="s">
        <v>10</v>
      </c>
      <c r="D24" s="20" t="s">
        <v>49</v>
      </c>
      <c r="E24" s="20" t="s">
        <v>21</v>
      </c>
      <c r="F24" s="20" t="s">
        <v>13</v>
      </c>
      <c r="G24" s="18"/>
      <c r="H24" s="20" t="s">
        <v>9</v>
      </c>
      <c r="I24" s="20" t="s">
        <v>10</v>
      </c>
      <c r="J24" s="20"/>
      <c r="K24" s="20" t="s">
        <v>22</v>
      </c>
      <c r="L24" s="20" t="s">
        <v>13</v>
      </c>
      <c r="M24" s="2"/>
    </row>
    <row r="25" spans="1:15" ht="18" customHeight="1" x14ac:dyDescent="0.35">
      <c r="A25" s="18"/>
      <c r="B25" s="21" t="s">
        <v>23</v>
      </c>
      <c r="C25" s="21"/>
      <c r="D25" s="35">
        <v>10</v>
      </c>
      <c r="E25" s="23">
        <v>35</v>
      </c>
      <c r="F25" s="24">
        <f>E25/60*D25</f>
        <v>5.8333333333333339</v>
      </c>
      <c r="G25" s="18"/>
      <c r="H25" s="21" t="s">
        <v>24</v>
      </c>
      <c r="I25" s="21"/>
      <c r="J25" s="36"/>
      <c r="K25" s="26">
        <f>K7</f>
        <v>1000</v>
      </c>
      <c r="L25" s="24">
        <f>F17</f>
        <v>16.9615449</v>
      </c>
      <c r="M25" s="2"/>
    </row>
    <row r="26" spans="1:15" ht="18" customHeight="1" x14ac:dyDescent="0.35">
      <c r="A26" s="18"/>
      <c r="B26" s="21" t="s">
        <v>25</v>
      </c>
      <c r="C26" s="21"/>
      <c r="D26" s="35">
        <v>5</v>
      </c>
      <c r="E26" s="23">
        <v>35</v>
      </c>
      <c r="F26" s="24">
        <f t="shared" ref="F26:F30" si="4">E26/60*D26</f>
        <v>2.916666666666667</v>
      </c>
      <c r="G26" s="18"/>
      <c r="H26" s="21" t="s">
        <v>26</v>
      </c>
      <c r="I26" s="21"/>
      <c r="J26" s="36"/>
      <c r="K26" s="26">
        <f t="shared" ref="K26:K33" si="5">K8</f>
        <v>1000</v>
      </c>
      <c r="L26" s="24">
        <f>L17</f>
        <v>8.6200927508479985</v>
      </c>
      <c r="M26" s="2"/>
      <c r="O26" s="9"/>
    </row>
    <row r="27" spans="1:15" ht="18" customHeight="1" x14ac:dyDescent="0.35">
      <c r="A27" s="18"/>
      <c r="B27" s="21" t="s">
        <v>36</v>
      </c>
      <c r="C27" s="21"/>
      <c r="D27" s="35">
        <v>6</v>
      </c>
      <c r="E27" s="23">
        <v>35</v>
      </c>
      <c r="F27" s="24">
        <f t="shared" si="4"/>
        <v>3.5</v>
      </c>
      <c r="G27" s="18"/>
      <c r="H27" s="21" t="s">
        <v>20</v>
      </c>
      <c r="I27" s="21"/>
      <c r="J27" s="36"/>
      <c r="K27" s="26">
        <f t="shared" si="5"/>
        <v>1000</v>
      </c>
      <c r="L27" s="24">
        <f>F35</f>
        <v>12.903333333333336</v>
      </c>
      <c r="M27" s="2"/>
      <c r="O27" s="9"/>
    </row>
    <row r="28" spans="1:15" ht="18" customHeight="1" x14ac:dyDescent="0.35">
      <c r="A28" s="18"/>
      <c r="B28" s="21" t="s">
        <v>27</v>
      </c>
      <c r="C28" s="21"/>
      <c r="D28" s="35"/>
      <c r="E28" s="23">
        <v>35</v>
      </c>
      <c r="F28" s="24">
        <f t="shared" si="4"/>
        <v>0</v>
      </c>
      <c r="G28" s="18"/>
      <c r="H28" s="21" t="s">
        <v>28</v>
      </c>
      <c r="I28" s="21"/>
      <c r="J28" s="36"/>
      <c r="K28" s="26">
        <f t="shared" si="5"/>
        <v>1000</v>
      </c>
      <c r="L28" s="24">
        <f t="shared" ref="L28:L34" si="6">J28*K28</f>
        <v>0</v>
      </c>
      <c r="M28" s="2"/>
      <c r="O28" s="9"/>
    </row>
    <row r="29" spans="1:15" ht="18" customHeight="1" x14ac:dyDescent="0.35">
      <c r="A29" s="18"/>
      <c r="B29" s="21" t="s">
        <v>29</v>
      </c>
      <c r="C29" s="21"/>
      <c r="D29" s="35">
        <v>5</v>
      </c>
      <c r="E29" s="23">
        <v>35</v>
      </c>
      <c r="F29" s="24">
        <f t="shared" si="4"/>
        <v>2.916666666666667</v>
      </c>
      <c r="G29" s="18"/>
      <c r="H29" s="21"/>
      <c r="I29" s="21"/>
      <c r="J29" s="36"/>
      <c r="K29" s="26">
        <f t="shared" si="5"/>
        <v>1000</v>
      </c>
      <c r="L29" s="24">
        <f t="shared" si="6"/>
        <v>0</v>
      </c>
      <c r="M29" s="2"/>
      <c r="O29" s="9"/>
    </row>
    <row r="30" spans="1:15" ht="18" customHeight="1" x14ac:dyDescent="0.35">
      <c r="A30" s="18"/>
      <c r="B30" s="21" t="s">
        <v>30</v>
      </c>
      <c r="C30" s="21"/>
      <c r="D30" s="35">
        <v>2</v>
      </c>
      <c r="E30" s="23">
        <v>35</v>
      </c>
      <c r="F30" s="24">
        <f t="shared" si="4"/>
        <v>1.1666666666666667</v>
      </c>
      <c r="G30" s="18"/>
      <c r="H30" s="21"/>
      <c r="I30" s="21"/>
      <c r="J30" s="36"/>
      <c r="K30" s="26">
        <f t="shared" si="5"/>
        <v>1000</v>
      </c>
      <c r="L30" s="24">
        <f t="shared" si="6"/>
        <v>0</v>
      </c>
      <c r="M30" s="2"/>
      <c r="O30" s="9"/>
    </row>
    <row r="31" spans="1:15" ht="18" customHeight="1" x14ac:dyDescent="0.35">
      <c r="A31" s="18"/>
      <c r="B31" s="21"/>
      <c r="C31" s="21"/>
      <c r="D31" s="35"/>
      <c r="E31" s="23">
        <v>35</v>
      </c>
      <c r="F31" s="24">
        <f t="shared" ref="F26:F34" si="7">D31*E31</f>
        <v>0</v>
      </c>
      <c r="G31" s="18"/>
      <c r="H31" s="21"/>
      <c r="I31" s="21"/>
      <c r="J31" s="36"/>
      <c r="K31" s="26">
        <f t="shared" si="5"/>
        <v>1000</v>
      </c>
      <c r="L31" s="24">
        <f t="shared" si="6"/>
        <v>0</v>
      </c>
      <c r="M31" s="2"/>
      <c r="O31" s="9"/>
    </row>
    <row r="32" spans="1:15" ht="18" customHeight="1" x14ac:dyDescent="0.35">
      <c r="A32" s="18"/>
      <c r="B32" s="21"/>
      <c r="C32" s="21"/>
      <c r="D32" s="35"/>
      <c r="E32" s="23">
        <v>35</v>
      </c>
      <c r="F32" s="24">
        <f t="shared" si="7"/>
        <v>0</v>
      </c>
      <c r="G32" s="18"/>
      <c r="H32" s="21"/>
      <c r="I32" s="21"/>
      <c r="J32" s="36"/>
      <c r="K32" s="26">
        <f t="shared" si="5"/>
        <v>1000</v>
      </c>
      <c r="L32" s="24">
        <f t="shared" si="6"/>
        <v>0</v>
      </c>
      <c r="M32" s="2"/>
      <c r="O32" s="9"/>
    </row>
    <row r="33" spans="1:15" ht="18" customHeight="1" x14ac:dyDescent="0.35">
      <c r="A33" s="18"/>
      <c r="B33" s="21"/>
      <c r="C33" s="21"/>
      <c r="D33" s="37"/>
      <c r="E33" s="23"/>
      <c r="F33" s="24">
        <f t="shared" si="7"/>
        <v>0</v>
      </c>
      <c r="G33" s="18"/>
      <c r="H33" s="21"/>
      <c r="I33" s="21"/>
      <c r="J33" s="38"/>
      <c r="K33" s="26">
        <f t="shared" si="5"/>
        <v>1000</v>
      </c>
      <c r="L33" s="24">
        <f t="shared" si="6"/>
        <v>0</v>
      </c>
      <c r="M33" s="2"/>
      <c r="O33" s="9"/>
    </row>
    <row r="34" spans="1:15" ht="18" customHeight="1" x14ac:dyDescent="0.35">
      <c r="A34" s="18"/>
      <c r="B34" s="21"/>
      <c r="C34" s="21"/>
      <c r="D34" s="21"/>
      <c r="E34" s="23"/>
      <c r="F34" s="24">
        <f t="shared" si="7"/>
        <v>0</v>
      </c>
      <c r="G34" s="18"/>
      <c r="H34" s="21"/>
      <c r="I34" s="21"/>
      <c r="J34" s="21"/>
      <c r="K34" s="23"/>
      <c r="L34" s="24">
        <f t="shared" si="6"/>
        <v>0</v>
      </c>
      <c r="M34" s="2"/>
    </row>
    <row r="35" spans="1:15" ht="18" customHeight="1" x14ac:dyDescent="0.35">
      <c r="A35" s="18"/>
      <c r="B35" s="31"/>
      <c r="C35" s="31"/>
      <c r="D35" s="31"/>
      <c r="E35" s="32" t="s">
        <v>17</v>
      </c>
      <c r="F35" s="24">
        <f>SUM(F25:F34)*0.79</f>
        <v>12.903333333333336</v>
      </c>
      <c r="G35" s="18"/>
      <c r="H35" s="31"/>
      <c r="I35" s="31"/>
      <c r="J35" s="31"/>
      <c r="K35" s="32" t="s">
        <v>17</v>
      </c>
      <c r="L35" s="24">
        <f>SUM(L25:L34)</f>
        <v>38.484970984181331</v>
      </c>
      <c r="M35" s="2"/>
    </row>
    <row r="36" spans="1:15" ht="18" customHeight="1" x14ac:dyDescent="0.35">
      <c r="A36" s="18"/>
      <c r="B36" s="31"/>
      <c r="C36" s="31"/>
      <c r="D36" s="31"/>
      <c r="E36" s="32" t="s">
        <v>18</v>
      </c>
      <c r="F36" s="24">
        <f>F35*0.26582278481</f>
        <v>3.4299999999983672</v>
      </c>
      <c r="G36" s="18"/>
      <c r="H36" s="31"/>
      <c r="I36" s="31"/>
      <c r="J36" s="31"/>
      <c r="K36" s="32" t="s">
        <v>18</v>
      </c>
      <c r="L36" s="24">
        <f>L35*0.26582278481</f>
        <v>10.230182160347127</v>
      </c>
      <c r="M36" s="2"/>
    </row>
    <row r="37" spans="1:15" ht="18" customHeight="1" x14ac:dyDescent="0.35">
      <c r="A37" s="18"/>
      <c r="B37" s="31"/>
      <c r="C37" s="31"/>
      <c r="D37" s="31"/>
      <c r="E37" s="32"/>
      <c r="F37" s="24"/>
      <c r="G37" s="18"/>
      <c r="H37" s="31"/>
      <c r="I37" s="31"/>
      <c r="J37" s="31"/>
      <c r="K37" s="32" t="s">
        <v>48</v>
      </c>
      <c r="L37" s="24">
        <f>L35*0.1</f>
        <v>3.8484970984181333</v>
      </c>
      <c r="M37" s="2"/>
    </row>
    <row r="38" spans="1:15" ht="18" customHeight="1" x14ac:dyDescent="0.35">
      <c r="A38" s="18"/>
      <c r="B38" s="21" t="s">
        <v>19</v>
      </c>
      <c r="C38" s="21"/>
      <c r="D38" s="21"/>
      <c r="E38" s="24"/>
      <c r="F38" s="33">
        <f>F35+F36</f>
        <v>16.333333333331701</v>
      </c>
      <c r="G38" s="18"/>
      <c r="H38" s="21" t="s">
        <v>31</v>
      </c>
      <c r="I38" s="21"/>
      <c r="J38" s="21"/>
      <c r="K38" s="24"/>
      <c r="L38" s="33">
        <f>L35+L36+L37</f>
        <v>52.563650242946593</v>
      </c>
      <c r="M38" s="2"/>
    </row>
    <row r="39" spans="1:15" ht="18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5" x14ac:dyDescent="0.25">
      <c r="A41" s="2"/>
      <c r="B41" s="10" t="s">
        <v>22</v>
      </c>
      <c r="C41" s="10">
        <v>100</v>
      </c>
      <c r="D41" s="10">
        <v>200</v>
      </c>
      <c r="E41" s="10">
        <v>500</v>
      </c>
      <c r="F41" s="10">
        <v>1000</v>
      </c>
      <c r="G41" s="10">
        <v>2000</v>
      </c>
      <c r="H41" s="10">
        <v>5000</v>
      </c>
      <c r="I41" s="10">
        <v>10000</v>
      </c>
      <c r="J41" s="10">
        <v>20000</v>
      </c>
      <c r="K41" s="10">
        <v>50000</v>
      </c>
      <c r="L41" s="10">
        <v>100000</v>
      </c>
      <c r="M41" s="2"/>
    </row>
    <row r="42" spans="1:15" x14ac:dyDescent="0.25">
      <c r="A42" s="2"/>
      <c r="B42" s="10" t="s">
        <v>31</v>
      </c>
      <c r="C42" s="13">
        <v>158.53</v>
      </c>
      <c r="D42" s="11">
        <v>99.66</v>
      </c>
      <c r="E42" s="11">
        <v>64.34</v>
      </c>
      <c r="F42" s="11">
        <v>52.56</v>
      </c>
      <c r="G42" s="11">
        <v>46.68</v>
      </c>
      <c r="H42" s="11">
        <v>43.14</v>
      </c>
      <c r="I42" s="11">
        <v>41.97</v>
      </c>
      <c r="J42" s="11">
        <v>41.38</v>
      </c>
      <c r="K42" s="11">
        <v>41.03</v>
      </c>
      <c r="L42" s="11">
        <v>40.909999999999997</v>
      </c>
    </row>
    <row r="43" spans="1:1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5" x14ac:dyDescent="0.25">
      <c r="A44" s="2"/>
      <c r="B44" s="6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5" x14ac:dyDescent="0.25">
      <c r="A45" s="2"/>
      <c r="B45" s="6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5" x14ac:dyDescent="0.25">
      <c r="A46" s="2"/>
      <c r="B46" s="12"/>
      <c r="C46" s="5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5" x14ac:dyDescent="0.25">
      <c r="A47" s="2"/>
      <c r="B47" s="12"/>
      <c r="C47" s="5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5" x14ac:dyDescent="0.25">
      <c r="A48" s="2"/>
      <c r="B48" s="6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x14ac:dyDescent="0.25">
      <c r="A49" s="2"/>
      <c r="B49" s="6"/>
      <c r="C49" s="6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</sheetData>
  <hyperlinks>
    <hyperlink ref="H3" r:id="rId1" xr:uid="{940B75EF-394E-48FD-ACE1-156F52ABB59A}"/>
  </hyperlinks>
  <pageMargins left="0.7" right="0.7" top="0.75" bottom="0.75" header="0.3" footer="0.3"/>
  <pageSetup paperSize="9" orientation="portrait" horizontalDpi="4294967293" verticalDpi="4294967293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5AEB10819D9C4084914E2F9D420571" ma:contentTypeVersion="7" ma:contentTypeDescription="Een nieuw document maken." ma:contentTypeScope="" ma:versionID="12bbe6902c351500d9a18c9eafcd6abe">
  <xsd:schema xmlns:xsd="http://www.w3.org/2001/XMLSchema" xmlns:xs="http://www.w3.org/2001/XMLSchema" xmlns:p="http://schemas.microsoft.com/office/2006/metadata/properties" xmlns:ns2="2918860e-3890-480d-a83c-f8599b19ef56" targetNamespace="http://schemas.microsoft.com/office/2006/metadata/properties" ma:root="true" ma:fieldsID="6e3b1fed394e75bd22cb86e5ef097ed1" ns2:_="">
    <xsd:import namespace="2918860e-3890-480d-a83c-f8599b19ef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18860e-3890-480d-a83c-f8599b19ef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46DC4DD-7443-4B74-B025-61AFFDEDB20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B7A326E-7D8D-4BD3-854E-B3084FDAE1C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9A2A2B-E8C5-4690-9E7D-5A05F95DC1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18860e-3890-480d-a83c-f8599b19ef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Wouter Jansen</dc:creator>
  <cp:keywords/>
  <dc:description/>
  <cp:lastModifiedBy>Sven Mezenberg</cp:lastModifiedBy>
  <cp:revision/>
  <dcterms:created xsi:type="dcterms:W3CDTF">2021-01-16T18:13:07Z</dcterms:created>
  <dcterms:modified xsi:type="dcterms:W3CDTF">2021-01-20T19:28:42Z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0x010100AC5AEB10819D9C4084914E2F9D420571</vt:lpwstr>
  </property>
</Properties>
</file>